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1"/>
  <c r="G25"/>
  <c r="F17"/>
  <c r="G16"/>
  <c r="F16"/>
  <c r="G5"/>
  <c r="G28"/>
  <c r="G8"/>
  <c r="I9" l="1"/>
  <c r="J9" s="1"/>
  <c r="G9"/>
  <c r="G24"/>
  <c r="G18"/>
  <c r="G17" s="1"/>
  <c r="E6"/>
  <c r="E5"/>
  <c r="G41"/>
  <c r="B7" l="1"/>
  <c r="B8"/>
  <c r="D9"/>
  <c r="I10" l="1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<sst xmlns="http://schemas.openxmlformats.org/spreadsheetml/2006/main" count="76" uniqueCount="64">
  <si>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</si>
  <si>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</si>
  <si>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</si>
  <si>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</si>
  <si>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</si>
  <si>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</si>
  <si>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</si>
  <si>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</si>
  <si>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</si>
  <si>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</si>
  <si>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</si>
  <si>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</si>
  <si>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</si>
  <si>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</si>
  <si>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</si>
  <si>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</si>
  <si>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</si>
  <si>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</si>
  <si>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</si>
  <si>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</si>
  <si>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</si>
  <si>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</si>
  <si>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</si>
  <si>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</si>
  <si>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</si>
  <si>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</si>
  <si>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</si>
  <si>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</si>
  <si>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</si>
  <si>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</si>
  <si>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</si>
  <si>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</si>
  <si>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</si>
  <si>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</si>
  <si>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</si>
  <si>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</si>
  <si>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</si>
  <si>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</si>
  <si>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</si>
  <si>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</si>
  <si>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</si>
  <si>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</si>
  <si>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</si>
  <si>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</si>
  <si>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</si>
  <si>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</si>
  <si>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</si>
  <si>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</si>
  <si>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</si>
  <si>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</si>
  <si>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</si>
  <si>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</si>
  <si>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</si>
  <si>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</si>
  <si>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</si>
  <si>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</si>
  <si>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</si>
  <si>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</si>
  <si>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Ремонтные работы отопления, холодного, горячего водоснабжения в подвальном помещении</t>
  </si>
  <si>
    <t>Изготовление и монтаж информационных досок</t>
  </si>
  <si>
    <t>Отчет Управляющей организации в выполненных работах по многоквартирному дому по адресу ул. Крупской, 130 за 2013 год</t>
  </si>
  <si>
    <t>Ремонт подъездов № 1, 2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</si>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</sst>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4" workbookViewId="0">
      <selection activeCell="B11" sqref="B11:C11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13" ht="72.75" customHeight="1">
      <c r="A1" s="37" t="s">
        <v>60</v>
      </c>
      <c r="B1" s="37"/>
      <c r="C1" s="37"/>
      <c r="D1" s="37"/>
      <c r="E1" s="37"/>
      <c r="F1" s="37"/>
      <c r="G1" s="37"/>
      <c r="H1" s="5"/>
      <c r="I1" s="5"/>
    </row>
    <row r="2" spans="1:13" ht="45.75" customHeight="1">
      <c r="A2" s="3" t="s">
        <v>0</v>
      </c>
      <c r="B2" s="21" t="s">
        <v>62</v>
      </c>
      <c r="C2" s="22"/>
      <c r="D2" s="7" t="s">
        <v>28</v>
      </c>
      <c r="E2" s="36" t="s">
        <v>29</v>
      </c>
      <c r="F2" s="36"/>
      <c r="G2" s="11" t="s">
        <v>49</v>
      </c>
      <c r="H2" s="6"/>
      <c r="I2" s="5"/>
    </row>
    <row r="3" spans="1:13" ht="16.5" customHeight="1">
      <c r="A3" s="13" t="s">
        <v>54</v>
      </c>
      <c r="B3" s="23"/>
      <c r="C3" s="24"/>
      <c r="D3" s="12"/>
      <c r="E3" s="23"/>
      <c r="F3" s="24"/>
      <c r="G3" s="12">
        <v>220029.5</v>
      </c>
      <c r="H3" s="6"/>
      <c r="I3" s="5"/>
    </row>
    <row r="4" spans="1:13">
      <c r="A4" s="13" t="s">
        <v>1</v>
      </c>
      <c r="B4" s="23">
        <v>272367.86</v>
      </c>
      <c r="C4" s="24"/>
      <c r="D4" s="12"/>
      <c r="E4" s="36"/>
      <c r="F4" s="36"/>
      <c r="G4" s="12"/>
      <c r="H4" s="5"/>
      <c r="I4" s="5"/>
    </row>
    <row r="5" spans="1:13">
      <c r="A5" s="4" t="s">
        <v>2</v>
      </c>
      <c r="B5" s="23">
        <v>884494.63</v>
      </c>
      <c r="C5" s="24"/>
      <c r="D5" s="8">
        <v>0</v>
      </c>
      <c r="E5" s="19">
        <f>B5+C5+D5</f>
        <v>884494.63</v>
      </c>
      <c r="F5" s="20"/>
      <c r="G5" s="8">
        <f>5396.6*1.64*9+5396.6*1.74*3</f>
        <v>107824.068</v>
      </c>
    </row>
    <row r="6" spans="1:13">
      <c r="A6" s="4" t="s">
        <v>3</v>
      </c>
      <c r="B6" s="23">
        <v>919061.58</v>
      </c>
      <c r="C6" s="24"/>
      <c r="D6" s="8">
        <v>0</v>
      </c>
      <c r="E6" s="19">
        <f>B6+C6+D6</f>
        <v>919061.58</v>
      </c>
      <c r="F6" s="20"/>
      <c r="G6" s="8">
        <f>G5+16568.57</f>
        <v>124392.63800000001</v>
      </c>
    </row>
    <row r="7" spans="1:13" ht="30">
      <c r="A7" s="4" t="s">
        <v>4</v>
      </c>
      <c r="B7" s="19">
        <f>B4+E5-E6</f>
        <v>237800.91000000003</v>
      </c>
      <c r="C7" s="20"/>
      <c r="D7" s="8"/>
      <c r="E7" s="23"/>
      <c r="F7" s="24"/>
      <c r="G7" s="9"/>
    </row>
    <row r="8" spans="1:13">
      <c r="A8" s="4" t="s">
        <v>5</v>
      </c>
      <c r="B8" s="19">
        <f>SUM(G16:G30)</f>
        <v>919061.58000000007</v>
      </c>
      <c r="C8" s="20"/>
      <c r="D8" s="8"/>
      <c r="E8" s="23"/>
      <c r="F8" s="24"/>
      <c r="G8" s="9">
        <f>G38+G39+G40</f>
        <v>297293</v>
      </c>
    </row>
    <row r="9" spans="1:13">
      <c r="A9" s="4" t="s">
        <v>31</v>
      </c>
      <c r="B9" s="19"/>
      <c r="C9" s="20"/>
      <c r="D9" s="9">
        <f>D6</f>
        <v>0</v>
      </c>
      <c r="E9" s="23"/>
      <c r="F9" s="24"/>
      <c r="G9" s="9">
        <f>G3+G6-G8</f>
        <v>47129.138000000035</v>
      </c>
      <c r="I9" s="2">
        <f>G6+G3-G8</f>
        <v>47129.138000000035</v>
      </c>
      <c r="J9" s="2">
        <f>I9-47129.14</f>
        <v>-1.9999999640276656E-3</v>
      </c>
    </row>
    <row r="10" spans="1:13" ht="75">
      <c r="A10" s="17" t="s">
        <v>63</v>
      </c>
      <c r="B10" s="19">
        <v>11.9</v>
      </c>
      <c r="C10" s="20"/>
      <c r="D10" s="8"/>
      <c r="E10" s="23"/>
      <c r="F10" s="24"/>
      <c r="G10" s="8"/>
      <c r="I10" s="2">
        <f>E6-B8-D9</f>
        <v>-1.1641532182693481E-10</v>
      </c>
    </row>
    <row r="11" spans="1:13" ht="30">
      <c r="A11" s="4" t="s">
        <v>6</v>
      </c>
      <c r="B11" s="19">
        <v>0</v>
      </c>
      <c r="C11" s="20"/>
      <c r="D11" s="8"/>
      <c r="E11" s="23"/>
      <c r="F11" s="24"/>
      <c r="G11" s="8"/>
    </row>
    <row r="12" spans="1:13">
      <c r="A12" s="43" t="s">
        <v>43</v>
      </c>
      <c r="B12" s="43"/>
      <c r="C12" s="43"/>
      <c r="D12" s="43"/>
      <c r="E12" s="43"/>
      <c r="F12" s="43"/>
      <c r="G12" s="9">
        <v>6561.2</v>
      </c>
    </row>
    <row r="14" spans="1:13" ht="30">
      <c r="A14" s="3" t="s">
        <v>7</v>
      </c>
      <c r="B14" s="38" t="s">
        <v>8</v>
      </c>
      <c r="C14" s="38"/>
      <c r="D14" s="38"/>
      <c r="E14" s="7" t="s">
        <v>9</v>
      </c>
      <c r="F14" s="7" t="s">
        <v>10</v>
      </c>
      <c r="G14" s="7" t="s">
        <v>11</v>
      </c>
      <c r="K14" s="18"/>
      <c r="L14" s="18"/>
      <c r="M14" s="18"/>
    </row>
    <row r="15" spans="1:13" ht="18.75">
      <c r="A15" s="39" t="s">
        <v>12</v>
      </c>
      <c r="B15" s="39"/>
      <c r="C15" s="39"/>
      <c r="D15" s="39"/>
      <c r="E15" s="39"/>
      <c r="F15" s="39"/>
      <c r="G15" s="39"/>
    </row>
    <row r="16" spans="1:13" ht="32.25" customHeight="1">
      <c r="A16" s="4" t="s">
        <v>13</v>
      </c>
      <c r="B16" s="23" t="s">
        <v>32</v>
      </c>
      <c r="C16" s="30"/>
      <c r="D16" s="24"/>
      <c r="E16" s="8" t="s">
        <v>33</v>
      </c>
      <c r="F16" s="8">
        <f>265-F22</f>
        <v>137</v>
      </c>
      <c r="G16" s="8">
        <f>174396.7-G22</f>
        <v>97564.71</v>
      </c>
    </row>
    <row r="17" spans="1:13" ht="49.5" customHeight="1">
      <c r="A17" s="4" t="s">
        <v>14</v>
      </c>
      <c r="B17" s="23" t="s">
        <v>44</v>
      </c>
      <c r="C17" s="30"/>
      <c r="D17" s="24"/>
      <c r="E17" s="8" t="s">
        <v>34</v>
      </c>
      <c r="F17" s="8">
        <f>3633.5-F20</f>
        <v>2870.7</v>
      </c>
      <c r="G17" s="8">
        <f>249320.21-G18-G24-G25-G28+2099.57</f>
        <v>133193.96600000001</v>
      </c>
    </row>
    <row r="18" spans="1:13" ht="61.5" customHeight="1">
      <c r="A18" s="4" t="s">
        <v>15</v>
      </c>
      <c r="B18" s="23" t="s">
        <v>45</v>
      </c>
      <c r="C18" s="30"/>
      <c r="D18" s="24"/>
      <c r="E18" s="8" t="s">
        <v>35</v>
      </c>
      <c r="F18" s="8"/>
      <c r="G18" s="8">
        <f>G12*0.6*12</f>
        <v>47240.639999999999</v>
      </c>
    </row>
    <row r="19" spans="1:13" ht="30" customHeight="1">
      <c r="A19" s="4" t="s">
        <v>16</v>
      </c>
      <c r="B19" s="23" t="s">
        <v>36</v>
      </c>
      <c r="C19" s="30"/>
      <c r="D19" s="24"/>
      <c r="E19" s="12" t="s">
        <v>34</v>
      </c>
      <c r="F19" s="8"/>
      <c r="G19" s="8">
        <v>82908.42</v>
      </c>
    </row>
    <row r="20" spans="1:13">
      <c r="A20" s="4" t="s">
        <v>17</v>
      </c>
      <c r="B20" s="23" t="s">
        <v>37</v>
      </c>
      <c r="C20" s="30"/>
      <c r="D20" s="24"/>
      <c r="E20" s="12" t="s">
        <v>34</v>
      </c>
      <c r="F20" s="8">
        <v>762.8</v>
      </c>
      <c r="G20" s="8">
        <v>89822.83</v>
      </c>
    </row>
    <row r="21" spans="1:13" ht="30" customHeight="1">
      <c r="A21" s="4" t="s">
        <v>18</v>
      </c>
      <c r="B21" s="23" t="s">
        <v>38</v>
      </c>
      <c r="C21" s="30"/>
      <c r="D21" s="24"/>
      <c r="E21" s="8" t="s">
        <v>35</v>
      </c>
      <c r="F21" s="8"/>
      <c r="G21" s="8">
        <v>31821.49</v>
      </c>
    </row>
    <row r="22" spans="1:13" ht="64.5" customHeight="1">
      <c r="A22" s="4" t="s">
        <v>19</v>
      </c>
      <c r="B22" s="23" t="s">
        <v>50</v>
      </c>
      <c r="C22" s="30"/>
      <c r="D22" s="24"/>
      <c r="E22" s="8" t="s">
        <v>41</v>
      </c>
      <c r="F22" s="8">
        <v>128</v>
      </c>
      <c r="G22" s="8">
        <v>76831.990000000005</v>
      </c>
    </row>
    <row r="23" spans="1:13" ht="96.75" customHeight="1">
      <c r="A23" s="4" t="s">
        <v>20</v>
      </c>
      <c r="B23" s="23" t="s">
        <v>39</v>
      </c>
      <c r="C23" s="30"/>
      <c r="D23" s="24"/>
      <c r="E23" s="8" t="s">
        <v>35</v>
      </c>
      <c r="F23" s="8"/>
      <c r="G23" s="8">
        <v>76831.990000000005</v>
      </c>
    </row>
    <row r="24" spans="1:13" ht="30">
      <c r="A24" s="4" t="s">
        <v>21</v>
      </c>
      <c r="B24" s="23" t="s">
        <v>46</v>
      </c>
      <c r="C24" s="30"/>
      <c r="D24" s="24"/>
      <c r="E24" s="12" t="s">
        <v>52</v>
      </c>
      <c r="F24" s="8">
        <v>2480</v>
      </c>
      <c r="G24" s="8">
        <f>F24*0.11*12</f>
        <v>3273.6000000000004</v>
      </c>
    </row>
    <row r="25" spans="1:13" ht="69" customHeight="1">
      <c r="A25" s="40" t="s">
        <v>22</v>
      </c>
      <c r="B25" s="23" t="s">
        <v>47</v>
      </c>
      <c r="C25" s="30"/>
      <c r="D25" s="24"/>
      <c r="E25" s="12" t="s">
        <v>35</v>
      </c>
      <c r="F25" s="8"/>
      <c r="G25" s="8">
        <f>10235.47+14172.19+28344.38+6298.75</f>
        <v>59050.79</v>
      </c>
    </row>
    <row r="26" spans="1:13" ht="33.75" customHeight="1">
      <c r="A26" s="41"/>
      <c r="B26" s="23" t="s">
        <v>48</v>
      </c>
      <c r="C26" s="30"/>
      <c r="D26" s="24"/>
      <c r="E26" s="12" t="s">
        <v>35</v>
      </c>
      <c r="F26" s="8"/>
      <c r="G26" s="8">
        <v>10038.64</v>
      </c>
    </row>
    <row r="27" spans="1:13" ht="33.75" customHeight="1">
      <c r="A27" s="41"/>
      <c r="B27" s="23" t="s">
        <v>59</v>
      </c>
      <c r="C27" s="30"/>
      <c r="D27" s="24"/>
      <c r="E27" s="12" t="s">
        <v>33</v>
      </c>
      <c r="F27" s="8">
        <v>3</v>
      </c>
      <c r="G27" s="8">
        <v>1260</v>
      </c>
    </row>
    <row r="28" spans="1:13" ht="33.75" customHeight="1">
      <c r="A28" s="41"/>
      <c r="B28" s="23" t="s">
        <v>40</v>
      </c>
      <c r="C28" s="30"/>
      <c r="D28" s="24"/>
      <c r="E28" s="12" t="s">
        <v>33</v>
      </c>
      <c r="F28" s="8">
        <v>1</v>
      </c>
      <c r="G28" s="8">
        <f>G12*0.11*12</f>
        <v>8660.7839999999997</v>
      </c>
    </row>
    <row r="29" spans="1:13" ht="36.75" customHeight="1">
      <c r="A29" s="42"/>
      <c r="B29" s="23" t="s">
        <v>42</v>
      </c>
      <c r="C29" s="30"/>
      <c r="D29" s="24"/>
      <c r="E29" s="12" t="s">
        <v>53</v>
      </c>
      <c r="F29" s="8">
        <v>12</v>
      </c>
      <c r="G29" s="8">
        <v>4320</v>
      </c>
    </row>
    <row r="30" spans="1:13" ht="28.5" customHeight="1">
      <c r="A30" s="15" t="s">
        <v>56</v>
      </c>
      <c r="B30" s="23" t="s">
        <v>57</v>
      </c>
      <c r="C30" s="30"/>
      <c r="D30" s="24"/>
      <c r="E30" s="16" t="s">
        <v>53</v>
      </c>
      <c r="F30" s="16">
        <v>12</v>
      </c>
      <c r="G30" s="16">
        <v>196241.73</v>
      </c>
      <c r="H30" s="14"/>
      <c r="I30" s="14"/>
      <c r="J30" s="14"/>
      <c r="K30" s="14"/>
      <c r="L30" s="14"/>
      <c r="M30" s="14"/>
    </row>
    <row r="31" spans="1:13" ht="18.75">
      <c r="A31" s="39" t="s">
        <v>23</v>
      </c>
      <c r="B31" s="39"/>
      <c r="C31" s="39"/>
      <c r="D31" s="39"/>
      <c r="E31" s="39"/>
      <c r="F31" s="39"/>
      <c r="G31" s="39"/>
    </row>
    <row r="32" spans="1:13" ht="30">
      <c r="A32" s="35" t="s">
        <v>24</v>
      </c>
      <c r="B32" s="35"/>
      <c r="C32" s="35"/>
      <c r="D32" s="35"/>
      <c r="E32" s="7" t="s">
        <v>9</v>
      </c>
      <c r="F32" s="7" t="s">
        <v>10</v>
      </c>
      <c r="G32" s="7" t="s">
        <v>11</v>
      </c>
    </row>
    <row r="33" spans="1:7">
      <c r="A33" s="27"/>
      <c r="B33" s="28"/>
      <c r="C33" s="28"/>
      <c r="D33" s="29"/>
      <c r="E33" s="8"/>
      <c r="F33" s="8"/>
      <c r="G33" s="8"/>
    </row>
    <row r="34" spans="1:7">
      <c r="A34" s="27"/>
      <c r="B34" s="28"/>
      <c r="C34" s="28"/>
      <c r="D34" s="29"/>
      <c r="E34" s="8"/>
      <c r="F34" s="8"/>
      <c r="G34" s="8"/>
    </row>
    <row r="35" spans="1:7">
      <c r="A35" s="27"/>
      <c r="B35" s="28"/>
      <c r="C35" s="28"/>
      <c r="D35" s="29"/>
      <c r="E35" s="8"/>
      <c r="F35" s="8"/>
      <c r="G35" s="8"/>
    </row>
    <row r="36" spans="1:7" ht="18.75">
      <c r="A36" s="39" t="s">
        <v>25</v>
      </c>
      <c r="B36" s="39"/>
      <c r="C36" s="39"/>
      <c r="D36" s="39"/>
      <c r="E36" s="39"/>
      <c r="F36" s="39"/>
      <c r="G36" s="39"/>
    </row>
    <row r="37" spans="1:7">
      <c r="A37" s="35" t="s">
        <v>26</v>
      </c>
      <c r="B37" s="35"/>
      <c r="C37" s="35"/>
      <c r="D37" s="35"/>
      <c r="E37" s="35"/>
      <c r="F37" s="35"/>
      <c r="G37" s="7" t="s">
        <v>27</v>
      </c>
    </row>
    <row r="38" spans="1:7" ht="30.75" customHeight="1">
      <c r="A38" s="31" t="s">
        <v>58</v>
      </c>
      <c r="B38" s="31"/>
      <c r="C38" s="31"/>
      <c r="D38" s="31"/>
      <c r="E38" s="31"/>
      <c r="F38" s="31"/>
      <c r="G38" s="8">
        <v>118260</v>
      </c>
    </row>
    <row r="39" spans="1:7">
      <c r="A39" s="31" t="s">
        <v>61</v>
      </c>
      <c r="B39" s="31"/>
      <c r="C39" s="31"/>
      <c r="D39" s="31"/>
      <c r="E39" s="31"/>
      <c r="F39" s="31"/>
      <c r="G39" s="8">
        <v>179033</v>
      </c>
    </row>
    <row r="40" spans="1:7">
      <c r="A40" s="31"/>
      <c r="B40" s="31"/>
      <c r="C40" s="31"/>
      <c r="D40" s="31"/>
      <c r="E40" s="31"/>
      <c r="F40" s="31"/>
      <c r="G40" s="8"/>
    </row>
    <row r="41" spans="1:7" ht="15" customHeight="1">
      <c r="A41" s="32" t="s">
        <v>30</v>
      </c>
      <c r="B41" s="33"/>
      <c r="C41" s="33"/>
      <c r="D41" s="33"/>
      <c r="E41" s="33"/>
      <c r="F41" s="34"/>
      <c r="G41" s="9">
        <f>G3+G6-G38-G39-G40</f>
        <v>47129.138000000035</v>
      </c>
    </row>
    <row r="43" spans="1:7" ht="22.5" customHeight="1">
      <c r="A43" s="26" t="s">
        <v>51</v>
      </c>
      <c r="B43" s="26"/>
      <c r="C43" s="26"/>
      <c r="D43" s="26"/>
      <c r="E43" s="26"/>
      <c r="F43" s="26"/>
      <c r="G43" s="26"/>
    </row>
    <row r="45" spans="1:7">
      <c r="A45" s="25" t="s">
        <v>55</v>
      </c>
      <c r="B45" s="25"/>
      <c r="C45" s="25"/>
      <c r="D45" s="25"/>
      <c r="E45" s="25"/>
      <c r="F45" s="25"/>
      <c r="G45" s="25"/>
    </row>
  </sheetData>
  <mergeCells count="53">
    <mergeCell ref="A31:G31"/>
    <mergeCell ref="A32:D32"/>
    <mergeCell ref="A36:G36"/>
    <mergeCell ref="A12:F12"/>
    <mergeCell ref="B26:D26"/>
    <mergeCell ref="B28:D28"/>
    <mergeCell ref="E6:F6"/>
    <mergeCell ref="E7:F7"/>
    <mergeCell ref="E8:F8"/>
    <mergeCell ref="E10:F10"/>
    <mergeCell ref="E11:F11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2014-03-27T03:24:46Z</dcterms:modified>
</cp:coreProperties>
</file>